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2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user/Library/Mobile Documents/com~apple~CloudDocs/JPh Bucher perso/JPHB_personnel/Equipements/Honda Africa Twin/AT Documentation technique/"/>
    </mc:Choice>
  </mc:AlternateContent>
  <xr:revisionPtr revIDLastSave="0" documentId="13_ncr:1_{A716A6AF-6F0B-8444-88BB-25E91D1E59AA}" xr6:coauthVersionLast="47" xr6:coauthVersionMax="47" xr10:uidLastSave="{00000000-0000-0000-0000-000000000000}"/>
  <bookViews>
    <workbookView xWindow="1100" yWindow="900" windowWidth="28040" windowHeight="17060" activeTab="3" xr2:uid="{61D8198E-2B51-8349-AB65-C0D5C54932A4}"/>
  </bookViews>
  <sheets>
    <sheet name="Feuille 1" sheetId="3" r:id="rId1"/>
    <sheet name="30 09 26" sheetId="1" r:id="rId2"/>
    <sheet name="1 07 26" sheetId="2" r:id="rId3"/>
    <sheet name="7 07 26" sheetId="4" r:id="rId4"/>
    <sheet name="Feuil2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S25" i="4" l="1"/>
  <c r="I25" i="4"/>
  <c r="H25" i="4"/>
  <c r="J25" i="4" s="1"/>
  <c r="K25" i="4" s="1"/>
  <c r="S24" i="4"/>
  <c r="I24" i="4"/>
  <c r="H24" i="4"/>
  <c r="J24" i="4" s="1"/>
  <c r="K24" i="4" s="1"/>
  <c r="I23" i="4"/>
  <c r="H23" i="4"/>
  <c r="S22" i="4"/>
  <c r="I22" i="4"/>
  <c r="H22" i="4"/>
  <c r="S21" i="4"/>
  <c r="I21" i="4"/>
  <c r="H21" i="4"/>
  <c r="J21" i="4" s="1"/>
  <c r="K21" i="4" s="1"/>
  <c r="S20" i="4"/>
  <c r="I20" i="4"/>
  <c r="H20" i="4"/>
  <c r="J20" i="4" s="1"/>
  <c r="K20" i="4" s="1"/>
  <c r="S16" i="4"/>
  <c r="I15" i="4"/>
  <c r="H15" i="4"/>
  <c r="S14" i="4"/>
  <c r="I14" i="4"/>
  <c r="H14" i="4"/>
  <c r="S12" i="4"/>
  <c r="I12" i="4"/>
  <c r="H12" i="4"/>
  <c r="J12" i="4" s="1"/>
  <c r="K12" i="4" s="1"/>
  <c r="S11" i="4"/>
  <c r="I11" i="4"/>
  <c r="H11" i="4"/>
  <c r="J11" i="4" s="1"/>
  <c r="K11" i="4" s="1"/>
  <c r="I10" i="4"/>
  <c r="H10" i="4"/>
  <c r="J10" i="4" s="1"/>
  <c r="K10" i="4" s="1"/>
  <c r="S21" i="2"/>
  <c r="S22" i="2"/>
  <c r="S24" i="2"/>
  <c r="S25" i="2"/>
  <c r="S20" i="2"/>
  <c r="S12" i="2"/>
  <c r="S14" i="2"/>
  <c r="S16" i="2"/>
  <c r="S11" i="2"/>
  <c r="I21" i="2"/>
  <c r="I22" i="2"/>
  <c r="I23" i="2"/>
  <c r="I24" i="2"/>
  <c r="I25" i="2"/>
  <c r="I20" i="2"/>
  <c r="J13" i="2"/>
  <c r="K13" i="2" s="1"/>
  <c r="I13" i="2"/>
  <c r="H11" i="2"/>
  <c r="H12" i="2"/>
  <c r="H13" i="2"/>
  <c r="H14" i="2"/>
  <c r="H15" i="2"/>
  <c r="J15" i="2" s="1"/>
  <c r="K15" i="2" s="1"/>
  <c r="H16" i="2"/>
  <c r="H21" i="2"/>
  <c r="H22" i="2"/>
  <c r="H23" i="2"/>
  <c r="J23" i="2" s="1"/>
  <c r="K23" i="2" s="1"/>
  <c r="H24" i="2"/>
  <c r="H25" i="2"/>
  <c r="J25" i="2" s="1"/>
  <c r="K25" i="2" s="1"/>
  <c r="H20" i="2"/>
  <c r="K19" i="3"/>
  <c r="I19" i="3"/>
  <c r="H19" i="3"/>
  <c r="J19" i="3" s="1"/>
  <c r="L19" i="3" s="1"/>
  <c r="K18" i="3"/>
  <c r="I18" i="3"/>
  <c r="H18" i="3"/>
  <c r="J18" i="3" s="1"/>
  <c r="L18" i="3" s="1"/>
  <c r="K17" i="3"/>
  <c r="I17" i="3"/>
  <c r="H17" i="3"/>
  <c r="J17" i="3" s="1"/>
  <c r="L17" i="3" s="1"/>
  <c r="K16" i="3"/>
  <c r="I16" i="3"/>
  <c r="H16" i="3"/>
  <c r="J16" i="3" s="1"/>
  <c r="L16" i="3" s="1"/>
  <c r="K14" i="3"/>
  <c r="I14" i="3"/>
  <c r="J14" i="3" s="1"/>
  <c r="L14" i="3" s="1"/>
  <c r="H14" i="3"/>
  <c r="K13" i="3"/>
  <c r="I13" i="3"/>
  <c r="H13" i="3"/>
  <c r="J13" i="3" s="1"/>
  <c r="L13" i="3" s="1"/>
  <c r="K12" i="3"/>
  <c r="I12" i="3"/>
  <c r="H12" i="3"/>
  <c r="J12" i="3" s="1"/>
  <c r="L12" i="3" s="1"/>
  <c r="K11" i="3"/>
  <c r="I11" i="3"/>
  <c r="H11" i="3"/>
  <c r="J11" i="3" s="1"/>
  <c r="L11" i="3" s="1"/>
  <c r="K10" i="3"/>
  <c r="I10" i="3"/>
  <c r="H10" i="3"/>
  <c r="J10" i="3" s="1"/>
  <c r="L10" i="3" s="1"/>
  <c r="I15" i="2"/>
  <c r="I16" i="2"/>
  <c r="I14" i="2"/>
  <c r="I12" i="2"/>
  <c r="I11" i="2"/>
  <c r="I10" i="2"/>
  <c r="H10" i="2"/>
  <c r="J10" i="2" s="1"/>
  <c r="K10" i="2" s="1"/>
  <c r="I19" i="1"/>
  <c r="I20" i="1"/>
  <c r="I22" i="1"/>
  <c r="I18" i="1"/>
  <c r="I11" i="1"/>
  <c r="I12" i="1"/>
  <c r="I14" i="1"/>
  <c r="I16" i="1"/>
  <c r="I10" i="1"/>
  <c r="H19" i="1"/>
  <c r="H20" i="1"/>
  <c r="H22" i="1"/>
  <c r="H18" i="1"/>
  <c r="H12" i="1"/>
  <c r="H14" i="1"/>
  <c r="H16" i="1"/>
  <c r="H11" i="1"/>
  <c r="J11" i="1" s="1"/>
  <c r="K11" i="1" s="1"/>
  <c r="H10" i="1"/>
  <c r="J23" i="4" l="1"/>
  <c r="K23" i="4" s="1"/>
  <c r="J22" i="4"/>
  <c r="K22" i="4" s="1"/>
  <c r="J14" i="4"/>
  <c r="K14" i="4" s="1"/>
  <c r="J15" i="4"/>
  <c r="K15" i="4" s="1"/>
  <c r="J24" i="2"/>
  <c r="K24" i="2" s="1"/>
  <c r="J11" i="2"/>
  <c r="K11" i="2" s="1"/>
  <c r="J19" i="1"/>
  <c r="K19" i="1" s="1"/>
  <c r="J22" i="1"/>
  <c r="K22" i="1" s="1"/>
  <c r="J20" i="1"/>
  <c r="K20" i="1" s="1"/>
  <c r="J22" i="2"/>
  <c r="K22" i="2" s="1"/>
  <c r="J21" i="2"/>
  <c r="K21" i="2" s="1"/>
  <c r="J20" i="2"/>
  <c r="K20" i="2" s="1"/>
  <c r="J14" i="2"/>
  <c r="K14" i="2" s="1"/>
  <c r="J12" i="2"/>
  <c r="K12" i="2" s="1"/>
  <c r="J16" i="2"/>
  <c r="K16" i="2" s="1"/>
  <c r="J14" i="1"/>
  <c r="K14" i="1" s="1"/>
  <c r="J18" i="1"/>
  <c r="K18" i="1" s="1"/>
  <c r="J10" i="1"/>
  <c r="K10" i="1" s="1"/>
  <c r="J16" i="1"/>
  <c r="K16" i="1" s="1"/>
  <c r="J12" i="1"/>
  <c r="K12" i="1" s="1"/>
</calcChain>
</file>

<file path=xl/sharedStrings.xml><?xml version="1.0" encoding="utf-8"?>
<sst xmlns="http://schemas.openxmlformats.org/spreadsheetml/2006/main" count="149" uniqueCount="43">
  <si>
    <t>VEILLEUSE</t>
  </si>
  <si>
    <t>CONTACT</t>
  </si>
  <si>
    <t>1 PHARE</t>
  </si>
  <si>
    <t>2 PHARES</t>
  </si>
  <si>
    <t>4 PHARES</t>
  </si>
  <si>
    <t>Chutes de tension sur AT RD03 éclairage origine et H4 couplés</t>
  </si>
  <si>
    <t>3x4 (témoins)</t>
  </si>
  <si>
    <t>+5 (veilleuse)+4(témoin)+3x7(éclairage Tdb)</t>
  </si>
  <si>
    <t>+55 (H4)</t>
  </si>
  <si>
    <t>+55(H4)+7(témoin)</t>
  </si>
  <si>
    <t>+110(2xH4)</t>
  </si>
  <si>
    <t>+35 (Code)</t>
  </si>
  <si>
    <t>+35(phare)+7(témoin)</t>
  </si>
  <si>
    <t>P (W)</t>
  </si>
  <si>
    <t>U(V)</t>
  </si>
  <si>
    <t>Batterie</t>
  </si>
  <si>
    <t>DDP(V)</t>
  </si>
  <si>
    <t>I(A)</t>
  </si>
  <si>
    <t>AT RD03 EE---</t>
  </si>
  <si>
    <t>AT RD03 AX--</t>
  </si>
  <si>
    <t>R(Ohm)</t>
  </si>
  <si>
    <t>pertes R (W)</t>
  </si>
  <si>
    <t>Moteur arrêté</t>
  </si>
  <si>
    <t>R calculé</t>
  </si>
  <si>
    <t>1 PHARE+CLIGNOTANTS</t>
  </si>
  <si>
    <t>2 PHARES+CLIGNOTANTS</t>
  </si>
  <si>
    <t>3x3,4 (témoins)</t>
  </si>
  <si>
    <t>+5 (veilleuse)+3,4(témoin)+3x7(éclairage Tdb)</t>
  </si>
  <si>
    <t>+ 42+3,4</t>
  </si>
  <si>
    <t>+55(H4)+1,7(témoin)</t>
  </si>
  <si>
    <t>+42+3,4</t>
  </si>
  <si>
    <t>+35(phare)+1,7(témoin)</t>
  </si>
  <si>
    <t>Boîte à fusibles</t>
  </si>
  <si>
    <t>A</t>
  </si>
  <si>
    <t>B</t>
  </si>
  <si>
    <t>C</t>
  </si>
  <si>
    <t>D</t>
  </si>
  <si>
    <t>mesures bleues: voltmètre TdB</t>
  </si>
  <si>
    <t>mesures vertes: multimètre</t>
  </si>
  <si>
    <t>Chutes de tension sur AT RD03 éclairage H4 codes non couplés</t>
  </si>
  <si>
    <t>Moteur à 1400 tr/mn</t>
  </si>
  <si>
    <t>3 PHARES</t>
  </si>
  <si>
    <t>+55+3,4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</si>
</sst>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sz val="12"/>
      <color rgb="FF00B050"/>
      <name val="Aptos Narrow"/>
      <family val="2"/>
      <scheme val="minor"/>
    </font>
    <font>
      <b/>
      <sz val="12"/>
      <color rgb="FF00B050"/>
      <name val="Aptos Narrow"/>
      <scheme val="minor"/>
    </font>
    <font>
      <sz val="8"/>
      <name val="Aptos Narrow"/>
      <family val="2"/>
      <scheme val="minor"/>
    </font>
    <font>
      <sz val="12"/>
      <color rgb="FF0070C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quotePrefix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/>
    <xf numFmtId="0" fontId="1" fillId="0" borderId="0" xfId="0" applyFont="1"/>
    <xf numFmtId="14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164" fontId="0" fillId="0" borderId="2" xfId="0" applyNumberFormat="1" applyBorder="1"/>
    <xf numFmtId="0" fontId="0" fillId="0" borderId="3" xfId="0" applyBorder="1"/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2" fillId="0" borderId="7" xfId="0" applyNumberFormat="1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164" fontId="5" fillId="0" borderId="2" xfId="0" applyNumberFormat="1" applyFont="1" applyBorder="1" applyAlignment="1">
      <alignment horizontal="center"/>
    </xf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5" fillId="2" borderId="0" xfId="0" applyFont="1" applyFill="1"/>
    <xf numFmtId="0" fontId="0" fillId="2" borderId="0" xfId="0" applyFill="1"/>
    <xf numFmtId="0" fontId="0" fillId="2" borderId="8" xfId="0" applyFill="1" applyBorder="1"/>
    <xf numFmtId="0" fontId="2" fillId="2" borderId="0" xfId="0" applyFont="1" applyFill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CHUTE DE TENSION</a:t>
            </a:r>
            <a:r>
              <a:rPr lang="fr-FR" baseline="0"/>
              <a:t> (V)/Puissance auxiliaires (w)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'Feuille 1'!$F$10:$F$19</c:f>
              <c:numCache>
                <c:formatCode>General</c:formatCode>
                <c:ptCount val="10"/>
                <c:pt idx="0">
                  <c:v>12</c:v>
                </c:pt>
                <c:pt idx="1">
                  <c:v>42</c:v>
                </c:pt>
                <c:pt idx="2">
                  <c:v>97</c:v>
                </c:pt>
                <c:pt idx="3">
                  <c:v>159</c:v>
                </c:pt>
                <c:pt idx="4">
                  <c:v>269</c:v>
                </c:pt>
                <c:pt idx="6">
                  <c:v>12</c:v>
                </c:pt>
                <c:pt idx="7">
                  <c:v>42</c:v>
                </c:pt>
                <c:pt idx="8">
                  <c:v>77</c:v>
                </c:pt>
                <c:pt idx="9">
                  <c:v>119</c:v>
                </c:pt>
              </c:numCache>
            </c:numRef>
          </c:xVal>
          <c:yVal>
            <c:numRef>
              <c:f>'Feuille 1'!$H$10:$H$19</c:f>
              <c:numCache>
                <c:formatCode>General</c:formatCode>
                <c:ptCount val="10"/>
                <c:pt idx="0">
                  <c:v>0.30000000000000071</c:v>
                </c:pt>
                <c:pt idx="1">
                  <c:v>0.59999999999999964</c:v>
                </c:pt>
                <c:pt idx="2">
                  <c:v>2</c:v>
                </c:pt>
                <c:pt idx="3">
                  <c:v>2.9000000000000004</c:v>
                </c:pt>
                <c:pt idx="4">
                  <c:v>5.4</c:v>
                </c:pt>
                <c:pt idx="6">
                  <c:v>0.40000000000000036</c:v>
                </c:pt>
                <c:pt idx="7">
                  <c:v>0.59999999999999964</c:v>
                </c:pt>
                <c:pt idx="8">
                  <c:v>1.3000000000000007</c:v>
                </c:pt>
                <c:pt idx="9" formatCode="0.0">
                  <c:v>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960-384E-83E6-7F39915723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31734719"/>
        <c:axId val="931732927"/>
      </c:scatterChart>
      <c:valAx>
        <c:axId val="9317347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31732927"/>
        <c:crosses val="autoZero"/>
        <c:crossBetween val="midCat"/>
      </c:valAx>
      <c:valAx>
        <c:axId val="9317329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3173471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CHUTE DE TENSION</a:t>
            </a:r>
            <a:r>
              <a:rPr lang="fr-FR" baseline="0"/>
              <a:t> (V)/Puissance auxiliaires (w)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'30 09 26'!$F$10:$F$22</c:f>
              <c:numCache>
                <c:formatCode>General</c:formatCode>
                <c:ptCount val="13"/>
                <c:pt idx="0">
                  <c:v>10.199999999999999</c:v>
                </c:pt>
                <c:pt idx="1">
                  <c:v>39.6</c:v>
                </c:pt>
                <c:pt idx="2">
                  <c:v>94.6</c:v>
                </c:pt>
                <c:pt idx="4">
                  <c:v>151.30000000000001</c:v>
                </c:pt>
                <c:pt idx="6">
                  <c:v>262.3</c:v>
                </c:pt>
                <c:pt idx="8">
                  <c:v>10.199999999999999</c:v>
                </c:pt>
                <c:pt idx="9">
                  <c:v>39.6</c:v>
                </c:pt>
                <c:pt idx="10">
                  <c:v>74.599999999999994</c:v>
                </c:pt>
                <c:pt idx="12">
                  <c:v>111.3</c:v>
                </c:pt>
              </c:numCache>
            </c:numRef>
          </c:xVal>
          <c:yVal>
            <c:numRef>
              <c:f>'30 09 26'!$H$10:$H$22</c:f>
              <c:numCache>
                <c:formatCode>General</c:formatCode>
                <c:ptCount val="13"/>
                <c:pt idx="0">
                  <c:v>0.30000000000000071</c:v>
                </c:pt>
                <c:pt idx="1">
                  <c:v>0.59999999999999964</c:v>
                </c:pt>
                <c:pt idx="2">
                  <c:v>2</c:v>
                </c:pt>
                <c:pt idx="4">
                  <c:v>2.9000000000000004</c:v>
                </c:pt>
                <c:pt idx="6">
                  <c:v>5.4</c:v>
                </c:pt>
                <c:pt idx="8">
                  <c:v>0.40000000000000036</c:v>
                </c:pt>
                <c:pt idx="9">
                  <c:v>0.59999999999999964</c:v>
                </c:pt>
                <c:pt idx="10">
                  <c:v>1.3000000000000007</c:v>
                </c:pt>
                <c:pt idx="12" formatCode="0.0">
                  <c:v>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034-4349-92C3-8072CF2D54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31734719"/>
        <c:axId val="931732927"/>
      </c:scatterChart>
      <c:valAx>
        <c:axId val="9317347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31732927"/>
        <c:crosses val="autoZero"/>
        <c:crossBetween val="midCat"/>
      </c:valAx>
      <c:valAx>
        <c:axId val="9317329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3173471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CHUTE DE TENSION</a:t>
            </a:r>
            <a:r>
              <a:rPr lang="fr-FR" baseline="0"/>
              <a:t> (V)/Puissance auxiliaires (w)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'1 07 26'!$F$10:$F$25</c:f>
              <c:numCache>
                <c:formatCode>General</c:formatCode>
                <c:ptCount val="16"/>
                <c:pt idx="0">
                  <c:v>10.199999999999999</c:v>
                </c:pt>
                <c:pt idx="1">
                  <c:v>39.6</c:v>
                </c:pt>
                <c:pt idx="2">
                  <c:v>94.6</c:v>
                </c:pt>
                <c:pt idx="3">
                  <c:v>140</c:v>
                </c:pt>
                <c:pt idx="4">
                  <c:v>151.30000000000001</c:v>
                </c:pt>
                <c:pt idx="5">
                  <c:v>196.7</c:v>
                </c:pt>
                <c:pt idx="6">
                  <c:v>262.3</c:v>
                </c:pt>
                <c:pt idx="10">
                  <c:v>10.199999999999999</c:v>
                </c:pt>
                <c:pt idx="11">
                  <c:v>39.6</c:v>
                </c:pt>
                <c:pt idx="12">
                  <c:v>74.599999999999994</c:v>
                </c:pt>
                <c:pt idx="13">
                  <c:v>120</c:v>
                </c:pt>
                <c:pt idx="14">
                  <c:v>111.3</c:v>
                </c:pt>
                <c:pt idx="15">
                  <c:v>156.69999999999999</c:v>
                </c:pt>
              </c:numCache>
            </c:numRef>
          </c:xVal>
          <c:yVal>
            <c:numRef>
              <c:f>'1 07 26'!$H$10:$H$25</c:f>
              <c:numCache>
                <c:formatCode>0.0</c:formatCode>
                <c:ptCount val="16"/>
                <c:pt idx="0">
                  <c:v>0.25999999999999979</c:v>
                </c:pt>
                <c:pt idx="1">
                  <c:v>0.66000000000000014</c:v>
                </c:pt>
                <c:pt idx="2">
                  <c:v>2.16</c:v>
                </c:pt>
                <c:pt idx="3">
                  <c:v>2.8599999999999994</c:v>
                </c:pt>
                <c:pt idx="4">
                  <c:v>3.66</c:v>
                </c:pt>
                <c:pt idx="5">
                  <c:v>4.1099999999999994</c:v>
                </c:pt>
                <c:pt idx="6">
                  <c:v>5.669999999999999</c:v>
                </c:pt>
                <c:pt idx="10">
                  <c:v>0.25</c:v>
                </c:pt>
                <c:pt idx="11">
                  <c:v>0.65000000000000036</c:v>
                </c:pt>
                <c:pt idx="12">
                  <c:v>1.4499999999999993</c:v>
                </c:pt>
                <c:pt idx="13">
                  <c:v>2.0500000000000007</c:v>
                </c:pt>
                <c:pt idx="14">
                  <c:v>2.25</c:v>
                </c:pt>
                <c:pt idx="15">
                  <c:v>2.75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58C-FF43-8E54-CC53C839A5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31734719"/>
        <c:axId val="931732927"/>
      </c:scatterChart>
      <c:valAx>
        <c:axId val="9317347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31732927"/>
        <c:crosses val="autoZero"/>
        <c:crossBetween val="midCat"/>
      </c:valAx>
      <c:valAx>
        <c:axId val="9317329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3173471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CHUTE DE TENSION</a:t>
            </a:r>
            <a:r>
              <a:rPr lang="fr-FR" baseline="0"/>
              <a:t> (V)/Intensité (A) </a:t>
            </a:r>
            <a:endParaRPr lang="fr-FR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'1 07 26'!$I$10:$I$25</c:f>
              <c:numCache>
                <c:formatCode>0.0</c:formatCode>
                <c:ptCount val="16"/>
                <c:pt idx="0">
                  <c:v>0.76347305389221554</c:v>
                </c:pt>
                <c:pt idx="1">
                  <c:v>2.9640718562874255</c:v>
                </c:pt>
                <c:pt idx="2">
                  <c:v>7.0808383233532934</c:v>
                </c:pt>
                <c:pt idx="3">
                  <c:v>10.479041916167665</c:v>
                </c:pt>
                <c:pt idx="4">
                  <c:v>11.324850299401199</c:v>
                </c:pt>
                <c:pt idx="5">
                  <c:v>14.723053892215569</c:v>
                </c:pt>
                <c:pt idx="6">
                  <c:v>19.633233532934135</c:v>
                </c:pt>
                <c:pt idx="10">
                  <c:v>0.76981132075471692</c:v>
                </c:pt>
                <c:pt idx="11">
                  <c:v>2.9886792452830191</c:v>
                </c:pt>
                <c:pt idx="12">
                  <c:v>5.6301886792452827</c:v>
                </c:pt>
                <c:pt idx="13">
                  <c:v>9.0566037735849054</c:v>
                </c:pt>
                <c:pt idx="14">
                  <c:v>8.4</c:v>
                </c:pt>
                <c:pt idx="15">
                  <c:v>11.826415094339621</c:v>
                </c:pt>
              </c:numCache>
            </c:numRef>
          </c:xVal>
          <c:yVal>
            <c:numRef>
              <c:f>'1 07 26'!$H$10:$H$25</c:f>
              <c:numCache>
                <c:formatCode>0.0</c:formatCode>
                <c:ptCount val="16"/>
                <c:pt idx="0">
                  <c:v>0.25999999999999979</c:v>
                </c:pt>
                <c:pt idx="1">
                  <c:v>0.66000000000000014</c:v>
                </c:pt>
                <c:pt idx="2">
                  <c:v>2.16</c:v>
                </c:pt>
                <c:pt idx="3">
                  <c:v>2.8599999999999994</c:v>
                </c:pt>
                <c:pt idx="4">
                  <c:v>3.66</c:v>
                </c:pt>
                <c:pt idx="5">
                  <c:v>4.1099999999999994</c:v>
                </c:pt>
                <c:pt idx="6">
                  <c:v>5.669999999999999</c:v>
                </c:pt>
                <c:pt idx="10">
                  <c:v>0.25</c:v>
                </c:pt>
                <c:pt idx="11">
                  <c:v>0.65000000000000036</c:v>
                </c:pt>
                <c:pt idx="12">
                  <c:v>1.4499999999999993</c:v>
                </c:pt>
                <c:pt idx="13">
                  <c:v>2.0500000000000007</c:v>
                </c:pt>
                <c:pt idx="14">
                  <c:v>2.25</c:v>
                </c:pt>
                <c:pt idx="15">
                  <c:v>2.75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A0B-5F4D-B9EC-701E56E0F8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31734719"/>
        <c:axId val="931732927"/>
      </c:scatterChart>
      <c:valAx>
        <c:axId val="9317347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31732927"/>
        <c:crosses val="autoZero"/>
        <c:crossBetween val="midCat"/>
      </c:valAx>
      <c:valAx>
        <c:axId val="9317329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31734719"/>
        <c:crosses val="autoZero"/>
        <c:crossBetween val="midCat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CHUTE DE TENSION</a:t>
            </a:r>
            <a:r>
              <a:rPr lang="fr-FR" baseline="0"/>
              <a:t> (V)/Puissance auxiliaires (w)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'7 07 26'!$F$10:$F$25</c:f>
              <c:numCache>
                <c:formatCode>General</c:formatCode>
                <c:ptCount val="16"/>
                <c:pt idx="0">
                  <c:v>10.199999999999999</c:v>
                </c:pt>
                <c:pt idx="1">
                  <c:v>39.6</c:v>
                </c:pt>
                <c:pt idx="2">
                  <c:v>94.6</c:v>
                </c:pt>
                <c:pt idx="3">
                  <c:v>140</c:v>
                </c:pt>
                <c:pt idx="4">
                  <c:v>151.30000000000001</c:v>
                </c:pt>
                <c:pt idx="5">
                  <c:v>209.7</c:v>
                </c:pt>
                <c:pt idx="6">
                  <c:v>262.3</c:v>
                </c:pt>
                <c:pt idx="10">
                  <c:v>10.199999999999999</c:v>
                </c:pt>
                <c:pt idx="11">
                  <c:v>39.6</c:v>
                </c:pt>
                <c:pt idx="12">
                  <c:v>74.599999999999994</c:v>
                </c:pt>
                <c:pt idx="13">
                  <c:v>120</c:v>
                </c:pt>
                <c:pt idx="14">
                  <c:v>111.3</c:v>
                </c:pt>
                <c:pt idx="15">
                  <c:v>156.69999999999999</c:v>
                </c:pt>
              </c:numCache>
            </c:numRef>
          </c:xVal>
          <c:yVal>
            <c:numRef>
              <c:f>'7 07 26'!$H$10:$H$25</c:f>
              <c:numCache>
                <c:formatCode>0.0</c:formatCode>
                <c:ptCount val="16"/>
                <c:pt idx="0">
                  <c:v>0</c:v>
                </c:pt>
                <c:pt idx="1">
                  <c:v>0.19999999999999929</c:v>
                </c:pt>
                <c:pt idx="2">
                  <c:v>0.19999999999999929</c:v>
                </c:pt>
                <c:pt idx="4">
                  <c:v>0.40000000000000036</c:v>
                </c:pt>
                <c:pt idx="5">
                  <c:v>0.5</c:v>
                </c:pt>
                <c:pt idx="10">
                  <c:v>13.25</c:v>
                </c:pt>
                <c:pt idx="11">
                  <c:v>13.25</c:v>
                </c:pt>
                <c:pt idx="12">
                  <c:v>13.25</c:v>
                </c:pt>
                <c:pt idx="13">
                  <c:v>13.25</c:v>
                </c:pt>
                <c:pt idx="14">
                  <c:v>13.25</c:v>
                </c:pt>
                <c:pt idx="15">
                  <c:v>13.25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5B2-624D-B72F-25429EB924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31734719"/>
        <c:axId val="931732927"/>
      </c:scatterChart>
      <c:valAx>
        <c:axId val="9317347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31732927"/>
        <c:crosses val="autoZero"/>
        <c:crossBetween val="midCat"/>
      </c:valAx>
      <c:valAx>
        <c:axId val="9317329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3173471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CHUTE DE TENSION</a:t>
            </a:r>
            <a:r>
              <a:rPr lang="fr-FR" baseline="0"/>
              <a:t> (V)/Intensité (A) </a:t>
            </a:r>
            <a:endParaRPr lang="fr-FR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'7 07 26'!$I$10:$I$25</c:f>
              <c:numCache>
                <c:formatCode>0.0</c:formatCode>
                <c:ptCount val="16"/>
                <c:pt idx="0">
                  <c:v>0.75</c:v>
                </c:pt>
                <c:pt idx="1">
                  <c:v>2.9117647058823533</c:v>
                </c:pt>
                <c:pt idx="2">
                  <c:v>6.9558823529411766</c:v>
                </c:pt>
                <c:pt idx="4">
                  <c:v>11.125000000000002</c:v>
                </c:pt>
                <c:pt idx="5">
                  <c:v>15.419117647058822</c:v>
                </c:pt>
                <c:pt idx="10">
                  <c:v>0.76981132075471692</c:v>
                </c:pt>
                <c:pt idx="11">
                  <c:v>2.9886792452830191</c:v>
                </c:pt>
                <c:pt idx="12">
                  <c:v>5.6301886792452827</c:v>
                </c:pt>
                <c:pt idx="13">
                  <c:v>9.0566037735849054</c:v>
                </c:pt>
                <c:pt idx="14">
                  <c:v>8.4</c:v>
                </c:pt>
                <c:pt idx="15">
                  <c:v>11.826415094339621</c:v>
                </c:pt>
              </c:numCache>
            </c:numRef>
          </c:xVal>
          <c:yVal>
            <c:numRef>
              <c:f>'7 07 26'!$H$10:$H$25</c:f>
              <c:numCache>
                <c:formatCode>0.0</c:formatCode>
                <c:ptCount val="16"/>
                <c:pt idx="0">
                  <c:v>0</c:v>
                </c:pt>
                <c:pt idx="1">
                  <c:v>0.19999999999999929</c:v>
                </c:pt>
                <c:pt idx="2">
                  <c:v>0.19999999999999929</c:v>
                </c:pt>
                <c:pt idx="4">
                  <c:v>0.40000000000000036</c:v>
                </c:pt>
                <c:pt idx="5">
                  <c:v>0.5</c:v>
                </c:pt>
                <c:pt idx="10">
                  <c:v>13.25</c:v>
                </c:pt>
                <c:pt idx="11">
                  <c:v>13.25</c:v>
                </c:pt>
                <c:pt idx="12">
                  <c:v>13.25</c:v>
                </c:pt>
                <c:pt idx="13">
                  <c:v>13.25</c:v>
                </c:pt>
                <c:pt idx="14">
                  <c:v>13.25</c:v>
                </c:pt>
                <c:pt idx="15">
                  <c:v>13.25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DEE-F641-8C15-C6D305F6A3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31734719"/>
        <c:axId val="931732927"/>
      </c:scatterChart>
      <c:valAx>
        <c:axId val="9317347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31732927"/>
        <c:crosses val="autoZero"/>
        <c:crossBetween val="midCat"/>
      </c:valAx>
      <c:valAx>
        <c:axId val="9317329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31734719"/>
        <c:crosses val="autoZero"/>
        <c:crossBetween val="midCat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2324100</xdr:colOff>
      <xdr:row>23</xdr:row>
      <xdr:rowOff>19050</xdr:rowOff>
    </xdr:from>
    <xdr:to>
      <xdr:col>9</xdr:col>
      <xdr:colOff>266700</xdr:colOff>
      <xdr:row>36</xdr:row>
      <xdr:rowOff>120650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FC02B8C-B664-6941-BAB3-9769918E3A2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2324100</xdr:colOff>
      <xdr:row>27</xdr:row>
      <xdr:rowOff>19050</xdr:rowOff>
    </xdr:from>
    <xdr:to>
      <xdr:col>9</xdr:col>
      <xdr:colOff>266700</xdr:colOff>
      <xdr:row>40</xdr:row>
      <xdr:rowOff>120650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9F5A472-64A9-74CF-12B6-FBD22AC0F81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2324100</xdr:colOff>
      <xdr:row>28</xdr:row>
      <xdr:rowOff>19050</xdr:rowOff>
    </xdr:from>
    <xdr:to>
      <xdr:col>9</xdr:col>
      <xdr:colOff>266700</xdr:colOff>
      <xdr:row>41</xdr:row>
      <xdr:rowOff>120650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58C67A7-85B6-4147-AD6A-6946FB716A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2317750</xdr:colOff>
      <xdr:row>43</xdr:row>
      <xdr:rowOff>19050</xdr:rowOff>
    </xdr:from>
    <xdr:to>
      <xdr:col>9</xdr:col>
      <xdr:colOff>260350</xdr:colOff>
      <xdr:row>56</xdr:row>
      <xdr:rowOff>120650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D7931E84-4C52-EADF-5318-96E4167088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2324100</xdr:colOff>
      <xdr:row>28</xdr:row>
      <xdr:rowOff>19050</xdr:rowOff>
    </xdr:from>
    <xdr:to>
      <xdr:col>9</xdr:col>
      <xdr:colOff>266700</xdr:colOff>
      <xdr:row>41</xdr:row>
      <xdr:rowOff>120650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8949563-D132-A940-9F48-7E077D689F6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2317750</xdr:colOff>
      <xdr:row>43</xdr:row>
      <xdr:rowOff>19050</xdr:rowOff>
    </xdr:from>
    <xdr:to>
      <xdr:col>9</xdr:col>
      <xdr:colOff>260350</xdr:colOff>
      <xdr:row>56</xdr:row>
      <xdr:rowOff>120650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E6533B87-E271-9D48-AB27-9B5EA60652A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91FEB-54A1-7240-8779-8BDB6682451C}">
  <dimension ref="A1:L20"/>
  <sheetViews>
    <sheetView workbookViewId="0">
      <selection activeCell="K14" sqref="K14"/>
    </sheetView>
  </sheetViews>
  <sheetFormatPr baseColWidth="10" defaultRowHeight="16" x14ac:dyDescent="0.2"/>
  <cols>
    <col min="3" max="3" width="11.83203125" customWidth="1"/>
    <col min="5" max="5" width="43.6640625" customWidth="1"/>
  </cols>
  <sheetData>
    <row r="1" spans="1:12" x14ac:dyDescent="0.2">
      <c r="A1" s="5" t="s">
        <v>5</v>
      </c>
    </row>
    <row r="2" spans="1:12" x14ac:dyDescent="0.2">
      <c r="A2" s="6">
        <v>46203</v>
      </c>
    </row>
    <row r="6" spans="1:12" x14ac:dyDescent="0.2">
      <c r="A6" t="s">
        <v>22</v>
      </c>
      <c r="F6" s="2" t="s">
        <v>13</v>
      </c>
      <c r="G6" s="7" t="s">
        <v>14</v>
      </c>
      <c r="H6" s="3" t="s">
        <v>16</v>
      </c>
      <c r="I6" s="3" t="s">
        <v>17</v>
      </c>
      <c r="J6" s="3" t="s">
        <v>20</v>
      </c>
      <c r="K6" s="3" t="s">
        <v>23</v>
      </c>
      <c r="L6" s="3" t="s">
        <v>21</v>
      </c>
    </row>
    <row r="7" spans="1:12" x14ac:dyDescent="0.2">
      <c r="F7" s="2"/>
      <c r="G7" s="8"/>
    </row>
    <row r="8" spans="1:12" x14ac:dyDescent="0.2">
      <c r="D8" t="s">
        <v>15</v>
      </c>
      <c r="G8" s="12">
        <v>13.4</v>
      </c>
    </row>
    <row r="9" spans="1:12" x14ac:dyDescent="0.2">
      <c r="G9" s="9"/>
    </row>
    <row r="10" spans="1:12" x14ac:dyDescent="0.2">
      <c r="C10" t="s">
        <v>18</v>
      </c>
      <c r="D10" t="s">
        <v>1</v>
      </c>
      <c r="E10" t="s">
        <v>6</v>
      </c>
      <c r="F10">
        <v>12</v>
      </c>
      <c r="G10" s="9">
        <v>13.1</v>
      </c>
      <c r="H10">
        <f>G$8-G10</f>
        <v>0.30000000000000071</v>
      </c>
      <c r="I10" s="4">
        <f>F10/$G$8</f>
        <v>0.89552238805970152</v>
      </c>
      <c r="J10" s="4">
        <f>H10/I10</f>
        <v>0.3350000000000008</v>
      </c>
      <c r="K10" s="4">
        <f>G10*G10/F10</f>
        <v>14.300833333333332</v>
      </c>
      <c r="L10" s="4">
        <f>J10*I10*I10</f>
        <v>0.26865671641791111</v>
      </c>
    </row>
    <row r="11" spans="1:12" x14ac:dyDescent="0.2">
      <c r="D11" t="s">
        <v>0</v>
      </c>
      <c r="E11" s="1" t="s">
        <v>7</v>
      </c>
      <c r="F11">
        <v>42</v>
      </c>
      <c r="G11" s="9">
        <v>12.8</v>
      </c>
      <c r="H11">
        <f>G$8-G11</f>
        <v>0.59999999999999964</v>
      </c>
      <c r="I11" s="4">
        <f t="shared" ref="I11:I19" si="0">F11/$G$8</f>
        <v>3.1343283582089549</v>
      </c>
      <c r="J11" s="4">
        <f t="shared" ref="J11:J14" si="1">H11/I11</f>
        <v>0.19142857142857134</v>
      </c>
      <c r="K11" s="4">
        <f t="shared" ref="K11:K19" si="2">G11*G11/F11</f>
        <v>3.9009523809523818</v>
      </c>
      <c r="L11" s="4">
        <f t="shared" ref="L11:L19" si="3">J11*I11*I11</f>
        <v>1.8805970149253719</v>
      </c>
    </row>
    <row r="12" spans="1:12" x14ac:dyDescent="0.2">
      <c r="D12" t="s">
        <v>2</v>
      </c>
      <c r="E12" s="1" t="s">
        <v>8</v>
      </c>
      <c r="F12">
        <v>97</v>
      </c>
      <c r="G12" s="9">
        <v>11.4</v>
      </c>
      <c r="H12">
        <f t="shared" ref="H12:H14" si="4">G$8-G12</f>
        <v>2</v>
      </c>
      <c r="I12" s="4">
        <f t="shared" si="0"/>
        <v>7.2388059701492535</v>
      </c>
      <c r="J12" s="4">
        <f t="shared" si="1"/>
        <v>0.27628865979381445</v>
      </c>
      <c r="K12" s="4">
        <f t="shared" si="2"/>
        <v>1.3397938144329897</v>
      </c>
      <c r="L12" s="4">
        <f t="shared" si="3"/>
        <v>14.477611940298507</v>
      </c>
    </row>
    <row r="13" spans="1:12" x14ac:dyDescent="0.2">
      <c r="D13" t="s">
        <v>3</v>
      </c>
      <c r="E13" s="1" t="s">
        <v>9</v>
      </c>
      <c r="F13">
        <v>159</v>
      </c>
      <c r="G13" s="9">
        <v>10.5</v>
      </c>
      <c r="H13">
        <f t="shared" si="4"/>
        <v>2.9000000000000004</v>
      </c>
      <c r="I13" s="4">
        <f t="shared" si="0"/>
        <v>11.865671641791044</v>
      </c>
      <c r="J13" s="4">
        <f t="shared" si="1"/>
        <v>0.24440251572327049</v>
      </c>
      <c r="K13" s="4">
        <f t="shared" si="2"/>
        <v>0.69339622641509435</v>
      </c>
      <c r="L13" s="4">
        <f t="shared" si="3"/>
        <v>34.410447761194035</v>
      </c>
    </row>
    <row r="14" spans="1:12" x14ac:dyDescent="0.2">
      <c r="D14" t="s">
        <v>4</v>
      </c>
      <c r="E14" s="1" t="s">
        <v>10</v>
      </c>
      <c r="F14">
        <v>269</v>
      </c>
      <c r="G14" s="10">
        <v>8</v>
      </c>
      <c r="H14">
        <f t="shared" si="4"/>
        <v>5.4</v>
      </c>
      <c r="I14" s="4">
        <f t="shared" si="0"/>
        <v>20.07462686567164</v>
      </c>
      <c r="J14" s="4">
        <f t="shared" si="1"/>
        <v>0.2689962825278811</v>
      </c>
      <c r="K14" s="4">
        <f t="shared" si="2"/>
        <v>0.23791821561338289</v>
      </c>
      <c r="L14" s="4">
        <f t="shared" si="3"/>
        <v>108.40298507462686</v>
      </c>
    </row>
    <row r="15" spans="1:12" x14ac:dyDescent="0.2">
      <c r="G15" s="9"/>
    </row>
    <row r="16" spans="1:12" x14ac:dyDescent="0.2">
      <c r="C16" t="s">
        <v>19</v>
      </c>
      <c r="D16" t="s">
        <v>1</v>
      </c>
      <c r="E16" t="s">
        <v>6</v>
      </c>
      <c r="F16">
        <v>12</v>
      </c>
      <c r="G16" s="10">
        <v>13</v>
      </c>
      <c r="H16">
        <f>G$8-G16</f>
        <v>0.40000000000000036</v>
      </c>
      <c r="I16" s="4">
        <f t="shared" si="0"/>
        <v>0.89552238805970152</v>
      </c>
      <c r="J16" s="4">
        <f>H16/I16</f>
        <v>0.44666666666666704</v>
      </c>
      <c r="K16" s="4">
        <f t="shared" si="2"/>
        <v>14.083333333333334</v>
      </c>
      <c r="L16" s="4">
        <f t="shared" si="3"/>
        <v>0.35820895522388091</v>
      </c>
    </row>
    <row r="17" spans="4:12" x14ac:dyDescent="0.2">
      <c r="D17" t="s">
        <v>0</v>
      </c>
      <c r="E17" s="1" t="s">
        <v>7</v>
      </c>
      <c r="F17">
        <v>42</v>
      </c>
      <c r="G17" s="9">
        <v>12.8</v>
      </c>
      <c r="H17">
        <f t="shared" ref="H17:H19" si="5">G$8-G17</f>
        <v>0.59999999999999964</v>
      </c>
      <c r="I17" s="4">
        <f t="shared" si="0"/>
        <v>3.1343283582089549</v>
      </c>
      <c r="J17" s="4">
        <f t="shared" ref="J17:J19" si="6">H17/I17</f>
        <v>0.19142857142857134</v>
      </c>
      <c r="K17" s="4">
        <f t="shared" si="2"/>
        <v>3.9009523809523818</v>
      </c>
      <c r="L17" s="4">
        <f t="shared" si="3"/>
        <v>1.8805970149253719</v>
      </c>
    </row>
    <row r="18" spans="4:12" x14ac:dyDescent="0.2">
      <c r="D18" t="s">
        <v>2</v>
      </c>
      <c r="E18" s="1" t="s">
        <v>11</v>
      </c>
      <c r="F18">
        <v>77</v>
      </c>
      <c r="G18" s="10">
        <v>12.1</v>
      </c>
      <c r="H18">
        <f t="shared" si="5"/>
        <v>1.3000000000000007</v>
      </c>
      <c r="I18" s="4">
        <f t="shared" si="0"/>
        <v>5.7462686567164178</v>
      </c>
      <c r="J18" s="4">
        <f t="shared" si="6"/>
        <v>0.22623376623376637</v>
      </c>
      <c r="K18" s="4">
        <f t="shared" si="2"/>
        <v>1.9014285714285715</v>
      </c>
      <c r="L18" s="4">
        <f t="shared" si="3"/>
        <v>7.4701492537313472</v>
      </c>
    </row>
    <row r="19" spans="4:12" x14ac:dyDescent="0.2">
      <c r="D19" t="s">
        <v>3</v>
      </c>
      <c r="E19" s="1" t="s">
        <v>12</v>
      </c>
      <c r="F19">
        <v>119</v>
      </c>
      <c r="G19" s="9">
        <v>11.4</v>
      </c>
      <c r="H19" s="4">
        <f t="shared" si="5"/>
        <v>2</v>
      </c>
      <c r="I19" s="4">
        <f t="shared" si="0"/>
        <v>8.8805970149253728</v>
      </c>
      <c r="J19" s="4">
        <f t="shared" si="6"/>
        <v>0.22521008403361345</v>
      </c>
      <c r="K19" s="4">
        <f t="shared" si="2"/>
        <v>1.0921008403361345</v>
      </c>
      <c r="L19" s="4">
        <f t="shared" si="3"/>
        <v>17.761194029850746</v>
      </c>
    </row>
    <row r="20" spans="4:12" x14ac:dyDescent="0.2">
      <c r="G20" s="1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000FC-B814-BB4B-9F38-97DE7B55BD9C}">
  <dimension ref="A1:K24"/>
  <sheetViews>
    <sheetView topLeftCell="A8" workbookViewId="0">
      <selection activeCell="L17" sqref="L17"/>
    </sheetView>
  </sheetViews>
  <sheetFormatPr baseColWidth="10" defaultRowHeight="16" x14ac:dyDescent="0.2"/>
  <cols>
    <col min="3" max="3" width="11.83203125" customWidth="1"/>
    <col min="5" max="5" width="43.6640625" customWidth="1"/>
  </cols>
  <sheetData>
    <row r="1" spans="1:11" x14ac:dyDescent="0.2">
      <c r="A1" s="5" t="s">
        <v>5</v>
      </c>
    </row>
    <row r="2" spans="1:11" x14ac:dyDescent="0.2">
      <c r="A2" s="6">
        <v>46203</v>
      </c>
    </row>
    <row r="6" spans="1:11" x14ac:dyDescent="0.2">
      <c r="A6" t="s">
        <v>22</v>
      </c>
      <c r="F6" s="2" t="s">
        <v>13</v>
      </c>
      <c r="G6" s="7" t="s">
        <v>14</v>
      </c>
      <c r="H6" s="3" t="s">
        <v>16</v>
      </c>
      <c r="I6" s="3" t="s">
        <v>17</v>
      </c>
      <c r="J6" s="3" t="s">
        <v>20</v>
      </c>
      <c r="K6" s="3" t="s">
        <v>21</v>
      </c>
    </row>
    <row r="7" spans="1:11" x14ac:dyDescent="0.2">
      <c r="F7" s="2"/>
      <c r="G7" s="8"/>
    </row>
    <row r="8" spans="1:11" x14ac:dyDescent="0.2">
      <c r="D8" t="s">
        <v>15</v>
      </c>
      <c r="G8" s="12">
        <v>13.4</v>
      </c>
    </row>
    <row r="9" spans="1:11" x14ac:dyDescent="0.2">
      <c r="G9" s="9"/>
    </row>
    <row r="10" spans="1:11" x14ac:dyDescent="0.2">
      <c r="C10" t="s">
        <v>18</v>
      </c>
      <c r="D10" t="s">
        <v>1</v>
      </c>
      <c r="E10" t="s">
        <v>26</v>
      </c>
      <c r="F10">
        <v>10.199999999999999</v>
      </c>
      <c r="G10" s="9">
        <v>13.1</v>
      </c>
      <c r="H10">
        <f>G$8-G10</f>
        <v>0.30000000000000071</v>
      </c>
      <c r="I10" s="4">
        <f>F10/$G$8</f>
        <v>0.76119402985074625</v>
      </c>
      <c r="J10" s="4">
        <f>H10/I10</f>
        <v>0.39411764705882446</v>
      </c>
      <c r="K10" s="4">
        <f>J10*I10*I10</f>
        <v>0.22835820895522441</v>
      </c>
    </row>
    <row r="11" spans="1:11" x14ac:dyDescent="0.2">
      <c r="D11" t="s">
        <v>0</v>
      </c>
      <c r="E11" s="1" t="s">
        <v>27</v>
      </c>
      <c r="F11">
        <v>39.6</v>
      </c>
      <c r="G11" s="9">
        <v>12.8</v>
      </c>
      <c r="H11">
        <f>G$8-G11</f>
        <v>0.59999999999999964</v>
      </c>
      <c r="I11" s="4">
        <f t="shared" ref="I11:I22" si="0">F11/$G$8</f>
        <v>2.955223880597015</v>
      </c>
      <c r="J11" s="4">
        <f t="shared" ref="J11:J16" si="1">H11/I11</f>
        <v>0.20303030303030289</v>
      </c>
      <c r="K11" s="4">
        <f t="shared" ref="K11:K22" si="2">J11*I11*I11</f>
        <v>1.7731343283582079</v>
      </c>
    </row>
    <row r="12" spans="1:11" x14ac:dyDescent="0.2">
      <c r="D12" t="s">
        <v>2</v>
      </c>
      <c r="E12" s="1" t="s">
        <v>8</v>
      </c>
      <c r="F12">
        <v>94.6</v>
      </c>
      <c r="G12" s="9">
        <v>11.4</v>
      </c>
      <c r="H12">
        <f t="shared" ref="H12:H16" si="3">G$8-G12</f>
        <v>2</v>
      </c>
      <c r="I12" s="4">
        <f t="shared" si="0"/>
        <v>7.0597014925373127</v>
      </c>
      <c r="J12" s="4">
        <f t="shared" si="1"/>
        <v>0.28329809725158567</v>
      </c>
      <c r="K12" s="4">
        <f t="shared" si="2"/>
        <v>14.119402985074625</v>
      </c>
    </row>
    <row r="13" spans="1:11" x14ac:dyDescent="0.2">
      <c r="E13" s="1"/>
      <c r="G13" s="9"/>
      <c r="I13" s="4"/>
      <c r="J13" s="4"/>
      <c r="K13" s="4"/>
    </row>
    <row r="14" spans="1:11" x14ac:dyDescent="0.2">
      <c r="D14" t="s">
        <v>3</v>
      </c>
      <c r="E14" s="1" t="s">
        <v>29</v>
      </c>
      <c r="F14">
        <v>151.30000000000001</v>
      </c>
      <c r="G14" s="9">
        <v>10.5</v>
      </c>
      <c r="H14">
        <f t="shared" si="3"/>
        <v>2.9000000000000004</v>
      </c>
      <c r="I14" s="4">
        <f t="shared" si="0"/>
        <v>11.291044776119403</v>
      </c>
      <c r="J14" s="4">
        <f t="shared" si="1"/>
        <v>0.2568407138136154</v>
      </c>
      <c r="K14" s="4">
        <f t="shared" si="2"/>
        <v>32.74402985074628</v>
      </c>
    </row>
    <row r="15" spans="1:11" x14ac:dyDescent="0.2">
      <c r="E15" s="1"/>
      <c r="G15" s="9"/>
      <c r="I15" s="4"/>
      <c r="J15" s="4"/>
      <c r="K15" s="4"/>
    </row>
    <row r="16" spans="1:11" x14ac:dyDescent="0.2">
      <c r="D16" t="s">
        <v>4</v>
      </c>
      <c r="E16" s="1" t="s">
        <v>10</v>
      </c>
      <c r="F16">
        <v>262.3</v>
      </c>
      <c r="G16" s="10">
        <v>8</v>
      </c>
      <c r="H16">
        <f t="shared" si="3"/>
        <v>5.4</v>
      </c>
      <c r="I16" s="4">
        <f t="shared" si="0"/>
        <v>19.574626865671643</v>
      </c>
      <c r="J16" s="4">
        <f t="shared" si="1"/>
        <v>0.27586732748760961</v>
      </c>
      <c r="K16" s="4">
        <f t="shared" si="2"/>
        <v>105.70298507462688</v>
      </c>
    </row>
    <row r="17" spans="3:11" x14ac:dyDescent="0.2">
      <c r="G17" s="9"/>
    </row>
    <row r="18" spans="3:11" x14ac:dyDescent="0.2">
      <c r="C18" t="s">
        <v>19</v>
      </c>
      <c r="D18" t="s">
        <v>1</v>
      </c>
      <c r="E18" t="s">
        <v>6</v>
      </c>
      <c r="F18">
        <v>10.199999999999999</v>
      </c>
      <c r="G18" s="10">
        <v>13</v>
      </c>
      <c r="H18">
        <f>G$8-G18</f>
        <v>0.40000000000000036</v>
      </c>
      <c r="I18" s="4">
        <f t="shared" si="0"/>
        <v>0.76119402985074625</v>
      </c>
      <c r="J18" s="4">
        <f>H18/I18</f>
        <v>0.52549019607843184</v>
      </c>
      <c r="K18" s="4">
        <f t="shared" si="2"/>
        <v>0.30447761194029876</v>
      </c>
    </row>
    <row r="19" spans="3:11" x14ac:dyDescent="0.2">
      <c r="D19" t="s">
        <v>0</v>
      </c>
      <c r="E19" s="1" t="s">
        <v>27</v>
      </c>
      <c r="F19">
        <v>39.6</v>
      </c>
      <c r="G19" s="9">
        <v>12.8</v>
      </c>
      <c r="H19">
        <f t="shared" ref="H19:H22" si="4">G$8-G19</f>
        <v>0.59999999999999964</v>
      </c>
      <c r="I19" s="4">
        <f t="shared" si="0"/>
        <v>2.955223880597015</v>
      </c>
      <c r="J19" s="4">
        <f t="shared" ref="J19:J22" si="5">H19/I19</f>
        <v>0.20303030303030289</v>
      </c>
      <c r="K19" s="4">
        <f t="shared" si="2"/>
        <v>1.7731343283582079</v>
      </c>
    </row>
    <row r="20" spans="3:11" x14ac:dyDescent="0.2">
      <c r="D20" t="s">
        <v>2</v>
      </c>
      <c r="E20" s="1" t="s">
        <v>11</v>
      </c>
      <c r="F20">
        <v>74.599999999999994</v>
      </c>
      <c r="G20" s="10">
        <v>12.1</v>
      </c>
      <c r="H20">
        <f t="shared" si="4"/>
        <v>1.3000000000000007</v>
      </c>
      <c r="I20" s="4">
        <f t="shared" si="0"/>
        <v>5.567164179104477</v>
      </c>
      <c r="J20" s="4">
        <f t="shared" si="5"/>
        <v>0.23351206434316368</v>
      </c>
      <c r="K20" s="4">
        <f t="shared" si="2"/>
        <v>7.2373134328358244</v>
      </c>
    </row>
    <row r="21" spans="3:11" x14ac:dyDescent="0.2">
      <c r="E21" s="1"/>
      <c r="G21" s="10"/>
      <c r="I21" s="4"/>
      <c r="J21" s="4"/>
      <c r="K21" s="4"/>
    </row>
    <row r="22" spans="3:11" x14ac:dyDescent="0.2">
      <c r="D22" t="s">
        <v>3</v>
      </c>
      <c r="E22" s="1" t="s">
        <v>31</v>
      </c>
      <c r="F22">
        <v>111.3</v>
      </c>
      <c r="G22" s="9">
        <v>11.4</v>
      </c>
      <c r="H22" s="4">
        <f t="shared" si="4"/>
        <v>2</v>
      </c>
      <c r="I22" s="4">
        <f t="shared" si="0"/>
        <v>8.3059701492537314</v>
      </c>
      <c r="J22" s="4">
        <f t="shared" si="5"/>
        <v>0.24079065588499551</v>
      </c>
      <c r="K22" s="4">
        <f t="shared" si="2"/>
        <v>16.611940298507463</v>
      </c>
    </row>
    <row r="23" spans="3:11" x14ac:dyDescent="0.2">
      <c r="E23" s="1"/>
      <c r="G23" s="9"/>
      <c r="H23" s="4"/>
      <c r="I23" s="4"/>
      <c r="J23" s="4"/>
      <c r="K23" s="4"/>
    </row>
    <row r="24" spans="3:11" x14ac:dyDescent="0.2">
      <c r="G24" s="1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94492-8725-6642-9F40-139D38937B5A}">
  <dimension ref="A1:S33"/>
  <sheetViews>
    <sheetView topLeftCell="C1" workbookViewId="0">
      <selection activeCell="J35" sqref="J35"/>
    </sheetView>
  </sheetViews>
  <sheetFormatPr baseColWidth="10" defaultRowHeight="16" x14ac:dyDescent="0.2"/>
  <cols>
    <col min="2" max="2" width="4.83203125" customWidth="1"/>
    <col min="3" max="3" width="11.83203125" customWidth="1"/>
    <col min="4" max="4" width="21.1640625" customWidth="1"/>
    <col min="5" max="5" width="43.6640625" customWidth="1"/>
    <col min="7" max="7" width="10.83203125" style="3"/>
    <col min="12" max="12" width="5.83203125" customWidth="1"/>
  </cols>
  <sheetData>
    <row r="1" spans="1:19" x14ac:dyDescent="0.2">
      <c r="A1" s="5" t="s">
        <v>5</v>
      </c>
    </row>
    <row r="2" spans="1:19" x14ac:dyDescent="0.2">
      <c r="A2" s="6">
        <v>46204</v>
      </c>
    </row>
    <row r="3" spans="1:19" x14ac:dyDescent="0.2">
      <c r="N3" s="15"/>
      <c r="O3" s="43" t="s">
        <v>32</v>
      </c>
      <c r="P3" s="44"/>
      <c r="Q3" s="16"/>
    </row>
    <row r="4" spans="1:19" x14ac:dyDescent="0.2">
      <c r="N4" s="17"/>
      <c r="Q4" s="18"/>
    </row>
    <row r="5" spans="1:19" x14ac:dyDescent="0.2">
      <c r="N5" s="17"/>
      <c r="Q5" s="18"/>
    </row>
    <row r="6" spans="1:19" x14ac:dyDescent="0.2">
      <c r="A6" t="s">
        <v>22</v>
      </c>
      <c r="F6" s="2" t="s">
        <v>13</v>
      </c>
      <c r="G6" s="7" t="s">
        <v>14</v>
      </c>
      <c r="H6" s="3" t="s">
        <v>16</v>
      </c>
      <c r="I6" s="3" t="s">
        <v>17</v>
      </c>
      <c r="J6" s="3" t="s">
        <v>20</v>
      </c>
      <c r="K6" s="3" t="s">
        <v>21</v>
      </c>
      <c r="N6" s="19" t="s">
        <v>33</v>
      </c>
      <c r="O6" s="3" t="s">
        <v>34</v>
      </c>
      <c r="P6" s="3" t="s">
        <v>35</v>
      </c>
      <c r="Q6" s="20" t="s">
        <v>36</v>
      </c>
    </row>
    <row r="7" spans="1:19" x14ac:dyDescent="0.2">
      <c r="F7" s="2"/>
      <c r="G7" s="8"/>
      <c r="N7" s="17"/>
      <c r="Q7" s="18"/>
    </row>
    <row r="8" spans="1:19" x14ac:dyDescent="0.2">
      <c r="C8" t="s">
        <v>18</v>
      </c>
      <c r="D8" t="s">
        <v>15</v>
      </c>
      <c r="G8" s="12">
        <v>13.36</v>
      </c>
      <c r="N8" s="17"/>
      <c r="Q8" s="18"/>
    </row>
    <row r="9" spans="1:19" x14ac:dyDescent="0.2">
      <c r="G9" s="13"/>
      <c r="N9" s="17"/>
      <c r="Q9" s="18"/>
    </row>
    <row r="10" spans="1:19" x14ac:dyDescent="0.2">
      <c r="D10" t="s">
        <v>1</v>
      </c>
      <c r="E10" t="s">
        <v>26</v>
      </c>
      <c r="F10">
        <v>10.199999999999999</v>
      </c>
      <c r="G10" s="30">
        <v>13.1</v>
      </c>
      <c r="H10" s="4">
        <f>G$8-G10</f>
        <v>0.25999999999999979</v>
      </c>
      <c r="I10" s="4">
        <f>F10/$G$8</f>
        <v>0.76347305389221554</v>
      </c>
      <c r="J10" s="4">
        <f>H10/I10</f>
        <v>0.3405490196078429</v>
      </c>
      <c r="K10" s="4">
        <f t="shared" ref="K10:K16" si="0">J10*I10*I10</f>
        <v>0.19850299401197588</v>
      </c>
      <c r="N10" s="17"/>
      <c r="Q10" s="18"/>
    </row>
    <row r="11" spans="1:19" x14ac:dyDescent="0.2">
      <c r="D11" t="s">
        <v>0</v>
      </c>
      <c r="E11" s="1" t="s">
        <v>27</v>
      </c>
      <c r="F11">
        <v>39.6</v>
      </c>
      <c r="G11" s="30">
        <v>12.7</v>
      </c>
      <c r="H11" s="4">
        <f t="shared" ref="H11:H16" si="1">G$8-G11</f>
        <v>0.66000000000000014</v>
      </c>
      <c r="I11" s="4">
        <f t="shared" ref="I11:I16" si="2">F11/$G$8</f>
        <v>2.9640718562874255</v>
      </c>
      <c r="J11" s="4">
        <f t="shared" ref="J11:J16" si="3">H11/I11</f>
        <v>0.22266666666666668</v>
      </c>
      <c r="K11" s="4">
        <f t="shared" si="0"/>
        <v>1.9562874251497013</v>
      </c>
      <c r="N11" s="24">
        <v>13.07</v>
      </c>
      <c r="O11" s="25">
        <v>13</v>
      </c>
      <c r="P11" s="25">
        <v>13</v>
      </c>
      <c r="Q11" s="26">
        <v>13</v>
      </c>
      <c r="S11" s="4">
        <f>G$8-O11</f>
        <v>0.35999999999999943</v>
      </c>
    </row>
    <row r="12" spans="1:19" x14ac:dyDescent="0.2">
      <c r="D12" t="s">
        <v>2</v>
      </c>
      <c r="E12" s="1" t="s">
        <v>8</v>
      </c>
      <c r="F12">
        <v>94.6</v>
      </c>
      <c r="G12" s="30">
        <v>11.2</v>
      </c>
      <c r="H12" s="4">
        <f t="shared" si="1"/>
        <v>2.16</v>
      </c>
      <c r="I12" s="4">
        <f t="shared" si="2"/>
        <v>7.0808383233532934</v>
      </c>
      <c r="J12" s="4">
        <f t="shared" si="3"/>
        <v>0.30504862579281183</v>
      </c>
      <c r="K12" s="4">
        <f t="shared" si="0"/>
        <v>15.294610778443115</v>
      </c>
      <c r="N12" s="24">
        <v>12.8</v>
      </c>
      <c r="O12" s="25">
        <v>12.68</v>
      </c>
      <c r="P12" s="25">
        <v>12.67</v>
      </c>
      <c r="Q12" s="26">
        <v>12.65</v>
      </c>
      <c r="S12" s="4">
        <f t="shared" ref="S12:S16" si="4">G$8-O12</f>
        <v>0.67999999999999972</v>
      </c>
    </row>
    <row r="13" spans="1:19" x14ac:dyDescent="0.2">
      <c r="D13" t="s">
        <v>24</v>
      </c>
      <c r="E13" s="1" t="s">
        <v>28</v>
      </c>
      <c r="F13">
        <v>140</v>
      </c>
      <c r="G13" s="30">
        <v>10.5</v>
      </c>
      <c r="H13" s="4">
        <f t="shared" si="1"/>
        <v>2.8599999999999994</v>
      </c>
      <c r="I13" s="4">
        <f t="shared" si="2"/>
        <v>10.479041916167665</v>
      </c>
      <c r="J13" s="4">
        <f t="shared" si="3"/>
        <v>0.27292571428571422</v>
      </c>
      <c r="K13" s="4">
        <f t="shared" si="0"/>
        <v>29.970059880239514</v>
      </c>
      <c r="N13" s="27"/>
      <c r="O13" s="28"/>
      <c r="P13" s="28"/>
      <c r="Q13" s="29"/>
      <c r="S13" s="4"/>
    </row>
    <row r="14" spans="1:19" x14ac:dyDescent="0.2">
      <c r="D14" t="s">
        <v>3</v>
      </c>
      <c r="E14" s="1" t="s">
        <v>29</v>
      </c>
      <c r="F14">
        <v>151.30000000000001</v>
      </c>
      <c r="G14" s="31">
        <v>9.6999999999999993</v>
      </c>
      <c r="H14" s="4">
        <f t="shared" si="1"/>
        <v>3.66</v>
      </c>
      <c r="I14" s="4">
        <f t="shared" si="2"/>
        <v>11.324850299401199</v>
      </c>
      <c r="J14" s="4">
        <f t="shared" si="3"/>
        <v>0.32318307997356244</v>
      </c>
      <c r="K14" s="4">
        <f t="shared" si="0"/>
        <v>41.448952095808387</v>
      </c>
      <c r="N14" s="27">
        <v>9.9</v>
      </c>
      <c r="O14" s="25">
        <v>9.83</v>
      </c>
      <c r="P14" s="25">
        <v>9.81</v>
      </c>
      <c r="Q14" s="26">
        <v>9.7899999999999991</v>
      </c>
      <c r="S14" s="4">
        <f t="shared" si="4"/>
        <v>3.5299999999999994</v>
      </c>
    </row>
    <row r="15" spans="1:19" x14ac:dyDescent="0.2">
      <c r="D15" t="s">
        <v>25</v>
      </c>
      <c r="E15" s="1" t="s">
        <v>30</v>
      </c>
      <c r="F15">
        <v>196.7</v>
      </c>
      <c r="G15" s="30">
        <v>9.25</v>
      </c>
      <c r="H15" s="4">
        <f t="shared" si="1"/>
        <v>4.1099999999999994</v>
      </c>
      <c r="I15" s="4">
        <f t="shared" si="2"/>
        <v>14.723053892215569</v>
      </c>
      <c r="J15" s="4">
        <f t="shared" si="3"/>
        <v>0.27915404168784946</v>
      </c>
      <c r="K15" s="4">
        <f t="shared" si="0"/>
        <v>60.511751497005982</v>
      </c>
      <c r="N15" s="27"/>
      <c r="O15" s="28"/>
      <c r="P15" s="28"/>
      <c r="Q15" s="29"/>
      <c r="S15" s="4"/>
    </row>
    <row r="16" spans="1:19" x14ac:dyDescent="0.2">
      <c r="D16" t="s">
        <v>4</v>
      </c>
      <c r="E16" s="1" t="s">
        <v>10</v>
      </c>
      <c r="F16">
        <v>262.3</v>
      </c>
      <c r="G16" s="31">
        <v>7.69</v>
      </c>
      <c r="H16" s="4">
        <f t="shared" si="1"/>
        <v>5.669999999999999</v>
      </c>
      <c r="I16" s="4">
        <f t="shared" si="2"/>
        <v>19.633233532934135</v>
      </c>
      <c r="J16" s="4">
        <f t="shared" si="3"/>
        <v>0.28879603507434226</v>
      </c>
      <c r="K16" s="4">
        <f t="shared" si="0"/>
        <v>111.32043413173652</v>
      </c>
      <c r="N16" s="27">
        <v>9.7100000000000009</v>
      </c>
      <c r="O16" s="25">
        <v>9.7200000000000006</v>
      </c>
      <c r="P16" s="25">
        <v>9.67</v>
      </c>
      <c r="Q16" s="26">
        <v>9.65</v>
      </c>
      <c r="S16" s="4">
        <f t="shared" si="4"/>
        <v>3.6399999999999988</v>
      </c>
    </row>
    <row r="17" spans="3:19" x14ac:dyDescent="0.2">
      <c r="G17" s="13"/>
      <c r="H17" s="4"/>
      <c r="N17" s="24"/>
      <c r="O17" s="25"/>
      <c r="P17" s="25"/>
      <c r="Q17" s="26"/>
    </row>
    <row r="18" spans="3:19" x14ac:dyDescent="0.2">
      <c r="C18" t="s">
        <v>19</v>
      </c>
      <c r="D18" t="s">
        <v>15</v>
      </c>
      <c r="G18" s="12">
        <v>13.25</v>
      </c>
      <c r="H18" s="4"/>
      <c r="N18" s="24"/>
      <c r="O18" s="25"/>
      <c r="P18" s="25"/>
      <c r="Q18" s="26"/>
    </row>
    <row r="19" spans="3:19" x14ac:dyDescent="0.2">
      <c r="G19" s="13"/>
      <c r="H19" s="4"/>
      <c r="N19" s="24"/>
      <c r="O19" s="25"/>
      <c r="P19" s="25"/>
      <c r="Q19" s="26"/>
    </row>
    <row r="20" spans="3:19" x14ac:dyDescent="0.2">
      <c r="D20" t="s">
        <v>1</v>
      </c>
      <c r="E20" t="s">
        <v>6</v>
      </c>
      <c r="F20">
        <v>10.199999999999999</v>
      </c>
      <c r="G20" s="31">
        <v>13</v>
      </c>
      <c r="H20" s="4">
        <f>G$18-G20</f>
        <v>0.25</v>
      </c>
      <c r="I20" s="4">
        <f>F20/$G$18</f>
        <v>0.76981132075471692</v>
      </c>
      <c r="J20" s="4">
        <f>H20/I20</f>
        <v>0.32475490196078433</v>
      </c>
      <c r="K20" s="4">
        <f t="shared" ref="K20:K25" si="5">J20*I20*I20</f>
        <v>0.19245283018867923</v>
      </c>
      <c r="N20" s="24">
        <v>13.24</v>
      </c>
      <c r="O20" s="25">
        <v>13.14</v>
      </c>
      <c r="P20" s="25">
        <v>13.13</v>
      </c>
      <c r="Q20" s="26">
        <v>13.13</v>
      </c>
      <c r="S20" s="4">
        <f>G$18-O20</f>
        <v>0.10999999999999943</v>
      </c>
    </row>
    <row r="21" spans="3:19" x14ac:dyDescent="0.2">
      <c r="D21" t="s">
        <v>0</v>
      </c>
      <c r="E21" s="1" t="s">
        <v>27</v>
      </c>
      <c r="F21">
        <v>39.6</v>
      </c>
      <c r="G21" s="30">
        <v>12.6</v>
      </c>
      <c r="H21" s="4">
        <f t="shared" ref="H21:H25" si="6">G$18-G21</f>
        <v>0.65000000000000036</v>
      </c>
      <c r="I21" s="4">
        <f t="shared" ref="I21:I25" si="7">F21/$G$18</f>
        <v>2.9886792452830191</v>
      </c>
      <c r="J21" s="4">
        <f t="shared" ref="J21:J25" si="8">H21/I21</f>
        <v>0.21748737373737384</v>
      </c>
      <c r="K21" s="4">
        <f t="shared" si="5"/>
        <v>1.9426415094339635</v>
      </c>
      <c r="N21" s="24">
        <v>13.06</v>
      </c>
      <c r="O21" s="25">
        <v>12.94</v>
      </c>
      <c r="P21" s="25">
        <v>12.94</v>
      </c>
      <c r="Q21" s="26">
        <v>12.92</v>
      </c>
      <c r="S21" s="4">
        <f t="shared" ref="S21:S25" si="9">G$18-O21</f>
        <v>0.3100000000000005</v>
      </c>
    </row>
    <row r="22" spans="3:19" x14ac:dyDescent="0.2">
      <c r="D22" t="s">
        <v>2</v>
      </c>
      <c r="E22" s="1" t="s">
        <v>11</v>
      </c>
      <c r="F22">
        <v>74.599999999999994</v>
      </c>
      <c r="G22" s="31">
        <v>11.8</v>
      </c>
      <c r="H22" s="4">
        <f t="shared" si="6"/>
        <v>1.4499999999999993</v>
      </c>
      <c r="I22" s="4">
        <f t="shared" si="7"/>
        <v>5.6301886792452827</v>
      </c>
      <c r="J22" s="4">
        <f t="shared" si="8"/>
        <v>0.2575402144772117</v>
      </c>
      <c r="K22" s="4">
        <f t="shared" si="5"/>
        <v>8.1637735849056554</v>
      </c>
      <c r="N22" s="24">
        <v>12.65</v>
      </c>
      <c r="O22" s="25">
        <v>12.39</v>
      </c>
      <c r="P22" s="25">
        <v>12.35</v>
      </c>
      <c r="Q22" s="26">
        <v>12.37</v>
      </c>
      <c r="S22" s="4">
        <f t="shared" si="9"/>
        <v>0.85999999999999943</v>
      </c>
    </row>
    <row r="23" spans="3:19" x14ac:dyDescent="0.2">
      <c r="D23" t="s">
        <v>24</v>
      </c>
      <c r="E23" s="1" t="s">
        <v>28</v>
      </c>
      <c r="F23">
        <v>120</v>
      </c>
      <c r="G23" s="31">
        <v>11.2</v>
      </c>
      <c r="H23" s="4">
        <f t="shared" si="6"/>
        <v>2.0500000000000007</v>
      </c>
      <c r="I23" s="4">
        <f t="shared" si="7"/>
        <v>9.0566037735849054</v>
      </c>
      <c r="J23" s="4">
        <f t="shared" si="8"/>
        <v>0.22635416666666675</v>
      </c>
      <c r="K23" s="4">
        <f t="shared" si="5"/>
        <v>18.566037735849061</v>
      </c>
      <c r="N23" s="24"/>
      <c r="O23" s="25"/>
      <c r="P23" s="25"/>
      <c r="Q23" s="26"/>
      <c r="S23" s="4"/>
    </row>
    <row r="24" spans="3:19" x14ac:dyDescent="0.2">
      <c r="D24" t="s">
        <v>3</v>
      </c>
      <c r="E24" s="1" t="s">
        <v>31</v>
      </c>
      <c r="F24">
        <v>111.3</v>
      </c>
      <c r="G24" s="31">
        <v>11</v>
      </c>
      <c r="H24" s="4">
        <f t="shared" si="6"/>
        <v>2.25</v>
      </c>
      <c r="I24" s="4">
        <f t="shared" si="7"/>
        <v>8.4</v>
      </c>
      <c r="J24" s="4">
        <f t="shared" si="8"/>
        <v>0.26785714285714285</v>
      </c>
      <c r="K24" s="4">
        <f t="shared" si="5"/>
        <v>18.900000000000002</v>
      </c>
      <c r="N24" s="24">
        <v>12.21</v>
      </c>
      <c r="O24" s="25">
        <v>11.83</v>
      </c>
      <c r="P24" s="25">
        <v>11.75</v>
      </c>
      <c r="Q24" s="26">
        <v>11.83</v>
      </c>
      <c r="S24" s="4">
        <f t="shared" si="9"/>
        <v>1.42</v>
      </c>
    </row>
    <row r="25" spans="3:19" x14ac:dyDescent="0.2">
      <c r="D25" t="s">
        <v>25</v>
      </c>
      <c r="E25" s="1" t="s">
        <v>30</v>
      </c>
      <c r="F25">
        <v>156.69999999999999</v>
      </c>
      <c r="G25" s="31">
        <v>10.5</v>
      </c>
      <c r="H25" s="4">
        <f t="shared" si="6"/>
        <v>2.75</v>
      </c>
      <c r="I25" s="4">
        <f t="shared" si="7"/>
        <v>11.826415094339621</v>
      </c>
      <c r="J25" s="4">
        <f t="shared" si="8"/>
        <v>0.23253031269942567</v>
      </c>
      <c r="K25" s="4">
        <f t="shared" si="5"/>
        <v>32.52264150943396</v>
      </c>
      <c r="N25" s="24">
        <v>9.65</v>
      </c>
      <c r="O25" s="25">
        <v>9.0500000000000007</v>
      </c>
      <c r="P25" s="25">
        <v>9.08</v>
      </c>
      <c r="Q25" s="26">
        <v>9.07</v>
      </c>
      <c r="S25" s="4">
        <f t="shared" si="9"/>
        <v>4.1999999999999993</v>
      </c>
    </row>
    <row r="26" spans="3:19" x14ac:dyDescent="0.2">
      <c r="G26" s="14"/>
      <c r="N26" s="21"/>
      <c r="O26" s="22"/>
      <c r="P26" s="22"/>
      <c r="Q26" s="23"/>
    </row>
    <row r="29" spans="3:19" x14ac:dyDescent="0.2">
      <c r="L29" s="32"/>
      <c r="M29" s="33"/>
      <c r="N29" s="33"/>
      <c r="O29" s="34"/>
    </row>
    <row r="30" spans="3:19" x14ac:dyDescent="0.2">
      <c r="L30" s="35"/>
      <c r="M30" s="36" t="s">
        <v>37</v>
      </c>
      <c r="N30" s="37"/>
      <c r="O30" s="38"/>
    </row>
    <row r="31" spans="3:19" x14ac:dyDescent="0.2">
      <c r="L31" s="35"/>
      <c r="M31" s="37"/>
      <c r="N31" s="37"/>
      <c r="O31" s="38"/>
    </row>
    <row r="32" spans="3:19" x14ac:dyDescent="0.2">
      <c r="L32" s="35"/>
      <c r="M32" s="39" t="s">
        <v>38</v>
      </c>
      <c r="N32" s="37"/>
      <c r="O32" s="38"/>
    </row>
    <row r="33" spans="12:15" x14ac:dyDescent="0.2">
      <c r="L33" s="40"/>
      <c r="M33" s="41"/>
      <c r="N33" s="41"/>
      <c r="O33" s="42"/>
    </row>
  </sheetData>
  <mergeCells count="1">
    <mergeCell ref="O3:P3"/>
  </mergeCells>
  <phoneticPr fontId="4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9E54F-983F-DB45-A17F-5570B50EE1CE}">
  <dimension ref="A1:S33"/>
  <sheetViews>
    <sheetView tabSelected="1" workbookViewId="0">
      <selection activeCell="G20" sqref="G20:G25"/>
    </sheetView>
  </sheetViews>
  <sheetFormatPr baseColWidth="10" defaultRowHeight="16" x14ac:dyDescent="0.2"/>
  <cols>
    <col min="2" max="2" width="4.83203125" customWidth="1"/>
    <col min="3" max="3" width="11.83203125" customWidth="1"/>
    <col min="4" max="4" width="21.1640625" customWidth="1"/>
    <col min="5" max="5" width="43.6640625" customWidth="1"/>
    <col min="7" max="7" width="10.83203125" style="3"/>
    <col min="12" max="12" width="5.83203125" customWidth="1"/>
  </cols>
  <sheetData>
    <row r="1" spans="1:19" x14ac:dyDescent="0.2">
      <c r="A1" s="5" t="s">
        <v>39</v>
      </c>
    </row>
    <row r="2" spans="1:19" x14ac:dyDescent="0.2">
      <c r="A2" s="6">
        <v>46210</v>
      </c>
    </row>
    <row r="3" spans="1:19" x14ac:dyDescent="0.2">
      <c r="N3" s="15"/>
      <c r="O3" s="43" t="s">
        <v>32</v>
      </c>
      <c r="P3" s="44"/>
      <c r="Q3" s="16"/>
    </row>
    <row r="4" spans="1:19" x14ac:dyDescent="0.2">
      <c r="N4" s="17"/>
      <c r="Q4" s="18"/>
    </row>
    <row r="5" spans="1:19" x14ac:dyDescent="0.2">
      <c r="N5" s="17"/>
      <c r="Q5" s="18"/>
    </row>
    <row r="6" spans="1:19" x14ac:dyDescent="0.2">
      <c r="A6" t="s">
        <v>40</v>
      </c>
      <c r="F6" s="2" t="s">
        <v>13</v>
      </c>
      <c r="G6" s="7" t="s">
        <v>14</v>
      </c>
      <c r="H6" s="3" t="s">
        <v>16</v>
      </c>
      <c r="I6" s="3" t="s">
        <v>17</v>
      </c>
      <c r="J6" s="3" t="s">
        <v>20</v>
      </c>
      <c r="K6" s="3" t="s">
        <v>21</v>
      </c>
      <c r="N6" s="19" t="s">
        <v>33</v>
      </c>
      <c r="O6" s="3" t="s">
        <v>34</v>
      </c>
      <c r="P6" s="3" t="s">
        <v>35</v>
      </c>
      <c r="Q6" s="20" t="s">
        <v>36</v>
      </c>
    </row>
    <row r="7" spans="1:19" x14ac:dyDescent="0.2">
      <c r="F7" s="2"/>
      <c r="G7" s="8"/>
      <c r="N7" s="17"/>
      <c r="Q7" s="18"/>
    </row>
    <row r="8" spans="1:19" x14ac:dyDescent="0.2">
      <c r="C8" t="s">
        <v>18</v>
      </c>
      <c r="D8" t="s">
        <v>15</v>
      </c>
      <c r="G8" s="12">
        <v>13.6</v>
      </c>
      <c r="N8" s="17"/>
      <c r="Q8" s="18"/>
    </row>
    <row r="9" spans="1:19" x14ac:dyDescent="0.2">
      <c r="G9" s="13"/>
      <c r="N9" s="17"/>
      <c r="Q9" s="18"/>
    </row>
    <row r="10" spans="1:19" x14ac:dyDescent="0.2">
      <c r="D10" t="s">
        <v>1</v>
      </c>
      <c r="E10" t="s">
        <v>26</v>
      </c>
      <c r="F10">
        <v>10.199999999999999</v>
      </c>
      <c r="G10" s="30">
        <v>13.6</v>
      </c>
      <c r="H10" s="4">
        <f>G$8-G10</f>
        <v>0</v>
      </c>
      <c r="I10" s="4">
        <f>F10/$G$8</f>
        <v>0.75</v>
      </c>
      <c r="J10" s="4">
        <f>H10/I10</f>
        <v>0</v>
      </c>
      <c r="K10" s="4">
        <f t="shared" ref="K10:K16" si="0">J10*I10*I10</f>
        <v>0</v>
      </c>
      <c r="N10" s="17"/>
      <c r="O10" s="25">
        <v>13.5</v>
      </c>
      <c r="Q10" s="18"/>
    </row>
    <row r="11" spans="1:19" x14ac:dyDescent="0.2">
      <c r="D11" t="s">
        <v>0</v>
      </c>
      <c r="E11" s="1" t="s">
        <v>27</v>
      </c>
      <c r="F11">
        <v>39.6</v>
      </c>
      <c r="G11" s="30">
        <v>13.4</v>
      </c>
      <c r="H11" s="4">
        <f t="shared" ref="H11:H16" si="1">G$8-G11</f>
        <v>0.19999999999999929</v>
      </c>
      <c r="I11" s="4">
        <f t="shared" ref="I11:I16" si="2">F11/$G$8</f>
        <v>2.9117647058823533</v>
      </c>
      <c r="J11" s="4">
        <f t="shared" ref="J11:J16" si="3">H11/I11</f>
        <v>6.8686868686868435E-2</v>
      </c>
      <c r="K11" s="4">
        <f t="shared" si="0"/>
        <v>0.58235294117646863</v>
      </c>
      <c r="N11" s="24"/>
      <c r="O11" s="25">
        <v>13.1</v>
      </c>
      <c r="P11" s="25"/>
      <c r="Q11" s="26"/>
      <c r="S11" s="4">
        <f>G$8-O11</f>
        <v>0.5</v>
      </c>
    </row>
    <row r="12" spans="1:19" x14ac:dyDescent="0.2">
      <c r="D12" t="s">
        <v>2</v>
      </c>
      <c r="E12" s="1" t="s">
        <v>8</v>
      </c>
      <c r="F12">
        <v>94.6</v>
      </c>
      <c r="G12" s="30">
        <v>13.4</v>
      </c>
      <c r="H12" s="4">
        <f t="shared" si="1"/>
        <v>0.19999999999999929</v>
      </c>
      <c r="I12" s="4">
        <f t="shared" si="2"/>
        <v>6.9558823529411766</v>
      </c>
      <c r="J12" s="4">
        <f t="shared" si="3"/>
        <v>2.8752642706130975E-2</v>
      </c>
      <c r="K12" s="4">
        <f t="shared" si="0"/>
        <v>1.3911764705882304</v>
      </c>
      <c r="N12" s="24"/>
      <c r="O12" s="25">
        <v>12.2</v>
      </c>
      <c r="P12" s="25"/>
      <c r="Q12" s="26"/>
      <c r="S12" s="4">
        <f t="shared" ref="S12:S16" si="4">G$8-O12</f>
        <v>1.4000000000000004</v>
      </c>
    </row>
    <row r="13" spans="1:19" x14ac:dyDescent="0.2">
      <c r="D13" t="s">
        <v>24</v>
      </c>
      <c r="E13" s="1" t="s">
        <v>28</v>
      </c>
      <c r="F13">
        <v>140</v>
      </c>
      <c r="G13" s="30"/>
      <c r="H13" s="4"/>
      <c r="I13" s="4"/>
      <c r="J13" s="4"/>
      <c r="K13" s="4"/>
      <c r="N13" s="27"/>
      <c r="O13" s="28"/>
      <c r="P13" s="28"/>
      <c r="Q13" s="29"/>
      <c r="S13" s="4"/>
    </row>
    <row r="14" spans="1:19" x14ac:dyDescent="0.2">
      <c r="D14" t="s">
        <v>3</v>
      </c>
      <c r="E14" s="1" t="s">
        <v>29</v>
      </c>
      <c r="F14">
        <v>151.30000000000001</v>
      </c>
      <c r="G14" s="31">
        <v>13.2</v>
      </c>
      <c r="H14" s="4">
        <f t="shared" si="1"/>
        <v>0.40000000000000036</v>
      </c>
      <c r="I14" s="4">
        <f t="shared" si="2"/>
        <v>11.125000000000002</v>
      </c>
      <c r="J14" s="4">
        <f t="shared" si="3"/>
        <v>3.5955056179775305E-2</v>
      </c>
      <c r="K14" s="4">
        <f t="shared" si="0"/>
        <v>4.4500000000000046</v>
      </c>
      <c r="N14" s="27"/>
      <c r="O14" s="25">
        <v>11.4</v>
      </c>
      <c r="P14" s="25"/>
      <c r="Q14" s="26"/>
      <c r="S14" s="4">
        <f t="shared" si="4"/>
        <v>2.1999999999999993</v>
      </c>
    </row>
    <row r="15" spans="1:19" x14ac:dyDescent="0.2">
      <c r="D15" t="s">
        <v>41</v>
      </c>
      <c r="E15" s="1" t="s">
        <v>42</v>
      </c>
      <c r="F15">
        <v>209.7</v>
      </c>
      <c r="G15" s="30">
        <v>13.1</v>
      </c>
      <c r="H15" s="4">
        <f t="shared" si="1"/>
        <v>0.5</v>
      </c>
      <c r="I15" s="4">
        <f t="shared" si="2"/>
        <v>15.419117647058822</v>
      </c>
      <c r="J15" s="4">
        <f t="shared" si="3"/>
        <v>3.24272770624702E-2</v>
      </c>
      <c r="K15" s="4">
        <f t="shared" si="0"/>
        <v>7.7095588235294112</v>
      </c>
      <c r="N15" s="27"/>
      <c r="O15" s="28">
        <v>11.2</v>
      </c>
      <c r="P15" s="28"/>
      <c r="Q15" s="29"/>
      <c r="S15" s="4"/>
    </row>
    <row r="16" spans="1:19" x14ac:dyDescent="0.2">
      <c r="D16" t="s">
        <v>4</v>
      </c>
      <c r="E16" s="1" t="s">
        <v>10</v>
      </c>
      <c r="F16">
        <v>262.3</v>
      </c>
      <c r="G16" s="31"/>
      <c r="H16" s="4"/>
      <c r="I16" s="4"/>
      <c r="J16" s="4"/>
      <c r="K16" s="4"/>
      <c r="N16" s="27"/>
      <c r="O16" s="25">
        <v>9.7200000000000006</v>
      </c>
      <c r="P16" s="25"/>
      <c r="Q16" s="26"/>
      <c r="S16" s="4">
        <f t="shared" si="4"/>
        <v>3.879999999999999</v>
      </c>
    </row>
    <row r="17" spans="3:19" x14ac:dyDescent="0.2">
      <c r="G17" s="13"/>
      <c r="H17" s="4"/>
      <c r="N17" s="24"/>
      <c r="O17" s="25"/>
      <c r="P17" s="25"/>
      <c r="Q17" s="26"/>
    </row>
    <row r="18" spans="3:19" x14ac:dyDescent="0.2">
      <c r="C18" t="s">
        <v>19</v>
      </c>
      <c r="D18" t="s">
        <v>15</v>
      </c>
      <c r="G18" s="12">
        <v>13.25</v>
      </c>
      <c r="H18" s="4"/>
      <c r="N18" s="24"/>
      <c r="O18" s="25"/>
      <c r="P18" s="25"/>
      <c r="Q18" s="26"/>
    </row>
    <row r="19" spans="3:19" x14ac:dyDescent="0.2">
      <c r="G19" s="13"/>
      <c r="H19" s="4"/>
      <c r="N19" s="24"/>
      <c r="O19" s="25"/>
      <c r="P19" s="25"/>
      <c r="Q19" s="26"/>
    </row>
    <row r="20" spans="3:19" x14ac:dyDescent="0.2">
      <c r="D20" t="s">
        <v>1</v>
      </c>
      <c r="E20" t="s">
        <v>6</v>
      </c>
      <c r="F20">
        <v>10.199999999999999</v>
      </c>
      <c r="G20" s="31"/>
      <c r="H20" s="4">
        <f>G$18-G20</f>
        <v>13.25</v>
      </c>
      <c r="I20" s="4">
        <f>F20/$G$18</f>
        <v>0.76981132075471692</v>
      </c>
      <c r="J20" s="4">
        <f>H20/I20</f>
        <v>17.212009803921571</v>
      </c>
      <c r="K20" s="4">
        <f t="shared" ref="K20:K25" si="5">J20*I20*I20</f>
        <v>10.200000000000001</v>
      </c>
      <c r="N20" s="24">
        <v>13.24</v>
      </c>
      <c r="O20" s="25">
        <v>13.14</v>
      </c>
      <c r="P20" s="25">
        <v>13.13</v>
      </c>
      <c r="Q20" s="26">
        <v>13.13</v>
      </c>
      <c r="S20" s="4">
        <f>G$18-O20</f>
        <v>0.10999999999999943</v>
      </c>
    </row>
    <row r="21" spans="3:19" x14ac:dyDescent="0.2">
      <c r="D21" t="s">
        <v>0</v>
      </c>
      <c r="E21" s="1" t="s">
        <v>27</v>
      </c>
      <c r="F21">
        <v>39.6</v>
      </c>
      <c r="G21" s="30"/>
      <c r="H21" s="4">
        <f t="shared" ref="H21:H25" si="6">G$18-G21</f>
        <v>13.25</v>
      </c>
      <c r="I21" s="4">
        <f t="shared" ref="I21:I25" si="7">F21/$G$18</f>
        <v>2.9886792452830191</v>
      </c>
      <c r="J21" s="4">
        <f t="shared" ref="J21:J25" si="8">H21/I21</f>
        <v>4.4333964646464645</v>
      </c>
      <c r="K21" s="4">
        <f t="shared" si="5"/>
        <v>39.6</v>
      </c>
      <c r="N21" s="24">
        <v>13.06</v>
      </c>
      <c r="O21" s="25">
        <v>12.94</v>
      </c>
      <c r="P21" s="25">
        <v>12.94</v>
      </c>
      <c r="Q21" s="26">
        <v>12.92</v>
      </c>
      <c r="S21" s="4">
        <f t="shared" ref="S21:S25" si="9">G$18-O21</f>
        <v>0.3100000000000005</v>
      </c>
    </row>
    <row r="22" spans="3:19" x14ac:dyDescent="0.2">
      <c r="D22" t="s">
        <v>2</v>
      </c>
      <c r="E22" s="1" t="s">
        <v>11</v>
      </c>
      <c r="F22">
        <v>74.599999999999994</v>
      </c>
      <c r="G22" s="31"/>
      <c r="H22" s="4">
        <f t="shared" si="6"/>
        <v>13.25</v>
      </c>
      <c r="I22" s="4">
        <f t="shared" si="7"/>
        <v>5.6301886792452827</v>
      </c>
      <c r="J22" s="4">
        <f t="shared" si="8"/>
        <v>2.3533847184986598</v>
      </c>
      <c r="K22" s="4">
        <f t="shared" si="5"/>
        <v>74.599999999999994</v>
      </c>
      <c r="N22" s="24">
        <v>12.65</v>
      </c>
      <c r="O22" s="25">
        <v>12.39</v>
      </c>
      <c r="P22" s="25">
        <v>12.35</v>
      </c>
      <c r="Q22" s="26">
        <v>12.37</v>
      </c>
      <c r="S22" s="4">
        <f t="shared" si="9"/>
        <v>0.85999999999999943</v>
      </c>
    </row>
    <row r="23" spans="3:19" x14ac:dyDescent="0.2">
      <c r="D23" t="s">
        <v>24</v>
      </c>
      <c r="E23" s="1" t="s">
        <v>28</v>
      </c>
      <c r="F23">
        <v>120</v>
      </c>
      <c r="G23" s="31"/>
      <c r="H23" s="4">
        <f t="shared" si="6"/>
        <v>13.25</v>
      </c>
      <c r="I23" s="4">
        <f t="shared" si="7"/>
        <v>9.0566037735849054</v>
      </c>
      <c r="J23" s="4">
        <f t="shared" si="8"/>
        <v>1.4630208333333334</v>
      </c>
      <c r="K23" s="4">
        <f t="shared" si="5"/>
        <v>120</v>
      </c>
      <c r="N23" s="24"/>
      <c r="O23" s="25"/>
      <c r="P23" s="25"/>
      <c r="Q23" s="26"/>
      <c r="S23" s="4"/>
    </row>
    <row r="24" spans="3:19" x14ac:dyDescent="0.2">
      <c r="D24" t="s">
        <v>3</v>
      </c>
      <c r="E24" s="1" t="s">
        <v>31</v>
      </c>
      <c r="F24">
        <v>111.3</v>
      </c>
      <c r="G24" s="31"/>
      <c r="H24" s="4">
        <f t="shared" si="6"/>
        <v>13.25</v>
      </c>
      <c r="I24" s="4">
        <f t="shared" si="7"/>
        <v>8.4</v>
      </c>
      <c r="J24" s="4">
        <f t="shared" si="8"/>
        <v>1.5773809523809523</v>
      </c>
      <c r="K24" s="4">
        <f t="shared" si="5"/>
        <v>111.30000000000001</v>
      </c>
      <c r="N24" s="24">
        <v>12.21</v>
      </c>
      <c r="O24" s="25">
        <v>11.83</v>
      </c>
      <c r="P24" s="25">
        <v>11.75</v>
      </c>
      <c r="Q24" s="26">
        <v>11.83</v>
      </c>
      <c r="S24" s="4">
        <f t="shared" si="9"/>
        <v>1.42</v>
      </c>
    </row>
    <row r="25" spans="3:19" x14ac:dyDescent="0.2">
      <c r="D25" t="s">
        <v>25</v>
      </c>
      <c r="E25" s="1" t="s">
        <v>30</v>
      </c>
      <c r="F25">
        <v>156.69999999999999</v>
      </c>
      <c r="G25" s="31"/>
      <c r="H25" s="4">
        <f t="shared" si="6"/>
        <v>13.25</v>
      </c>
      <c r="I25" s="4">
        <f t="shared" si="7"/>
        <v>11.826415094339621</v>
      </c>
      <c r="J25" s="4">
        <f t="shared" si="8"/>
        <v>1.1203733248245056</v>
      </c>
      <c r="K25" s="4">
        <f t="shared" si="5"/>
        <v>156.69999999999999</v>
      </c>
      <c r="N25" s="24">
        <v>9.65</v>
      </c>
      <c r="O25" s="25">
        <v>9.0500000000000007</v>
      </c>
      <c r="P25" s="25">
        <v>9.08</v>
      </c>
      <c r="Q25" s="26">
        <v>9.07</v>
      </c>
      <c r="S25" s="4">
        <f t="shared" si="9"/>
        <v>4.1999999999999993</v>
      </c>
    </row>
    <row r="26" spans="3:19" x14ac:dyDescent="0.2">
      <c r="G26" s="14"/>
      <c r="N26" s="21"/>
      <c r="O26" s="22"/>
      <c r="P26" s="22"/>
      <c r="Q26" s="23"/>
    </row>
    <row r="29" spans="3:19" x14ac:dyDescent="0.2">
      <c r="L29" s="32"/>
      <c r="M29" s="33"/>
      <c r="N29" s="33"/>
      <c r="O29" s="34"/>
    </row>
    <row r="30" spans="3:19" x14ac:dyDescent="0.2">
      <c r="L30" s="35"/>
      <c r="M30" s="36" t="s">
        <v>37</v>
      </c>
      <c r="N30" s="37"/>
      <c r="O30" s="38"/>
    </row>
    <row r="31" spans="3:19" x14ac:dyDescent="0.2">
      <c r="L31" s="35"/>
      <c r="M31" s="37"/>
      <c r="N31" s="37"/>
      <c r="O31" s="38"/>
    </row>
    <row r="32" spans="3:19" x14ac:dyDescent="0.2">
      <c r="L32" s="35"/>
      <c r="M32" s="39" t="s">
        <v>38</v>
      </c>
      <c r="N32" s="37"/>
      <c r="O32" s="38"/>
    </row>
    <row r="33" spans="12:15" x14ac:dyDescent="0.2">
      <c r="L33" s="40"/>
      <c r="M33" s="41"/>
      <c r="N33" s="41"/>
      <c r="O33" s="42"/>
    </row>
  </sheetData>
  <mergeCells count="1">
    <mergeCell ref="O3:P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FC123-A37D-5E4D-B062-F9B3F1BECEC7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Feuille 1</vt:lpstr>
      <vt:lpstr>30 09 26</vt:lpstr>
      <vt:lpstr>1 07 26</vt:lpstr>
      <vt:lpstr>7 07 26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jean-philippe bucher</dc:creator>
  <cp:lastModifiedBy>jean-philippe bucher</cp:lastModifiedBy>
  <dcterms:created xsi:type="dcterms:W3CDTF">2026-06-30T10:01:44Z</dcterms:created>
  <dcterms:modified xsi:type="dcterms:W3CDTF">2026-07-07T10:53:31Z</dcterms:modified>
</cp:coreProperties>
</file>